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65524" windowWidth="8616" windowHeight="11028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'1'!$A$1:$AS$75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'1'!$A$1:$Y$75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'1'!$A$1:$AS$75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'1'!$A$1:$Z$75</definedName>
    <definedName name="Z_F815B818_F50E_436F_8B8C_D0D453688271_.wvu.Rows" localSheetId="0" hidden="1">'1'!$21:$21,'1'!$23:$23,'1'!$25:$26,'1'!$28:$47,'1'!$57:$72</definedName>
    <definedName name="_xlnm.Print_Area" localSheetId="0">'1'!$A$1:$AS$75</definedName>
  </definedNames>
  <calcPr fullCalcOnLoad="1"/>
</workbook>
</file>

<file path=xl/sharedStrings.xml><?xml version="1.0" encoding="utf-8"?>
<sst xmlns="http://schemas.openxmlformats.org/spreadsheetml/2006/main" count="1192" uniqueCount="159">
  <si>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</si>
  <si>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</si>
  <si>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</si>
  <si>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</si>
  <si>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</si>
  <si>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</si>
  <si>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</si>
  <si>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</si>
  <si>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</si>
  <si>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</si>
  <si>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</si>
  <si>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</si>
  <si>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</si>
  <si>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</si>
  <si>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</si>
  <si>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</si>
  <si>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</si>
  <si>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</si>
  <si>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</si>
  <si>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</si>
  <si>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</si>
  <si>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</si>
  <si>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</si>
  <si>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</si>
  <si>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</si>
  <si>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</si>
  <si>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</si>
  <si>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</si>
  <si>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</si>
  <si>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</si>
  <si>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</si>
  <si>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</si>
  <si>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</si>
  <si>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</si>
  <si>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</si>
  <si>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</si>
  <si>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</si>
  <si>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</si>
  <si>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</si>
  <si>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</si>
  <si>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</si>
  <si>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</si>
  <si>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</si>
  <si>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</si>
  <si>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</si>
  <si>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</si>
  <si>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</si>
  <si>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</si>
  <si>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</si>
  <si>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</si>
  <si>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</si>
  <si>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</si>
  <si>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</si>
  <si>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</si>
  <si>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</si>
  <si>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</si>
  <si>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</si>
  <si>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</si>
  <si>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</si>
  <si>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</si>
  <si>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</si>
  <si>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</si>
  <si>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</si>
  <si>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</si>
  <si>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</si>
  <si>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</si>
  <si>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</si>
  <si>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</si>
  <si>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</si>
  <si>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</si>
  <si>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</si>
  <si>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</si>
  <si>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</si>
  <si>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</si>
  <si>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</si>
  <si>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</si>
  <si>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</si>
  <si>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</si>
  <si>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</si>
  <si>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</si>
  <si>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</si>
  <si>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</si>
  <si>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</si>
  <si>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</si>
  <si>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</si>
  <si>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</si>
  <si>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</si>
  <si>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</si>
  <si>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</si>
  <si>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</si>
  <si>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</si>
  <si>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</si>
  <si>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</si>
  <si>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</si>
  <si>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</si>
  <si>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</si>
  <si>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</si>
  <si>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</si>
  <si>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</si>
  <si>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</si>
  <si>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</si>
  <si>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</si>
  <si>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</si>
  <si>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</si>
  <si>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</si>
  <si>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</si>
  <si>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</si>
  <si>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</si>
  <si>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</si>
  <si>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</si>
  <si>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</si>
  <si>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</si>
  <si>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</si>
  <si>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</si>
  <si>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</si>
  <si>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</si>
  <si>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</si>
  <si>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</si>
  <si>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</si>
  <si>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</si>
  <si>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</si>
  <si>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</si>
  <si>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</si>
  <si>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</si>
  <si>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</si>
  <si>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</si>
  <si>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</si>
  <si>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</si>
  <si>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</si>
  <si>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</si>
  <si>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</si>
  <si>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</si>
  <si>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</si>
  <si>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</si>
  <si>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</si>
  <si>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</si>
  <si>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</si>
  <si>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</si>
  <si>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</si>
  <si>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</si>
  <si>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</si>
  <si>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</si>
  <si>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</si>
  <si>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</si>
  <si>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</si>
  <si>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1.4.1.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</si>
  <si>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</si>
  <si>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</si>
  <si>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2024 год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</si>
  <si>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</si>
  <si>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</si>
  <si>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H_М.НВЛ.ТП25_08-03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</si>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</sst>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174" fontId="50" fillId="24" borderId="10" xfId="211" applyNumberFormat="1" applyFont="1" applyFill="1" applyBorder="1" applyAlignment="1">
      <alignment horizontal="center" vertical="center"/>
      <protection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5"/>
  <sheetViews>
    <sheetView tabSelected="1" view="pageBreakPreview" zoomScale="70" zoomScaleSheetLayoutView="70" workbookViewId="0" topLeftCell="A67">
      <selection activeCell="T52" sqref="T52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0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5" customWidth="1"/>
    <col min="21" max="21" width="13.50390625" style="74" customWidth="1"/>
    <col min="22" max="25" width="13.50390625" style="3" hidden="1" customWidth="1"/>
    <col min="26" max="26" width="1.37890625" style="3" hidden="1" customWidth="1"/>
    <col min="27" max="44" width="9.00390625" style="3" hidden="1" customWidth="1"/>
    <col min="45" max="45" width="9.00390625" style="3" customWidth="1"/>
    <col min="46" max="16384" width="9.00390625" style="1" customWidth="1"/>
  </cols>
  <sheetData>
    <row r="1" ht="18">
      <c r="Y1" s="36" t="s">
        <v>30</v>
      </c>
    </row>
    <row r="2" spans="8:25" ht="18">
      <c r="H2" s="37"/>
      <c r="I2" s="92"/>
      <c r="J2" s="92"/>
      <c r="K2" s="92"/>
      <c r="L2" s="92"/>
      <c r="M2" s="92"/>
      <c r="N2" s="92"/>
      <c r="O2" s="37"/>
      <c r="Y2" s="38" t="s">
        <v>0</v>
      </c>
    </row>
    <row r="3" spans="8:25" ht="18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7.25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7.25">
      <c r="A5" s="96" t="s">
        <v>148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7" spans="1:25" ht="18">
      <c r="A7" s="94" t="s">
        <v>147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2.75">
      <c r="A8" s="95" t="s">
        <v>139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10" spans="1:25" ht="18">
      <c r="A10" s="94" t="s">
        <v>137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 ht="18">
      <c r="A11" s="22"/>
      <c r="B11" s="54"/>
      <c r="C11" s="61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3"/>
      <c r="U11" s="72"/>
      <c r="V11" s="22"/>
      <c r="W11" s="22"/>
      <c r="X11" s="22"/>
      <c r="Y11" s="22"/>
    </row>
    <row r="12" spans="1:45" s="5" customFormat="1" ht="18">
      <c r="A12" s="97" t="s">
        <v>138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8" t="s">
        <v>134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" hidden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7" t="s">
        <v>29</v>
      </c>
      <c r="B15" s="99" t="s">
        <v>1</v>
      </c>
      <c r="C15" s="100" t="s">
        <v>66</v>
      </c>
      <c r="D15" s="87" t="s">
        <v>28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7"/>
      <c r="B16" s="99"/>
      <c r="C16" s="100"/>
      <c r="D16" s="82" t="s">
        <v>7</v>
      </c>
      <c r="E16" s="83"/>
      <c r="F16" s="83"/>
      <c r="G16" s="84"/>
      <c r="H16" s="82" t="s">
        <v>8</v>
      </c>
      <c r="I16" s="83"/>
      <c r="J16" s="83"/>
      <c r="K16" s="83"/>
      <c r="L16" s="83"/>
      <c r="M16" s="83"/>
      <c r="N16" s="83"/>
      <c r="O16" s="84"/>
      <c r="P16" s="82" t="s">
        <v>5</v>
      </c>
      <c r="Q16" s="84"/>
      <c r="R16" s="82" t="s">
        <v>6</v>
      </c>
      <c r="S16" s="84"/>
      <c r="T16" s="85" t="s">
        <v>2</v>
      </c>
      <c r="U16" s="86"/>
      <c r="V16" s="82" t="s">
        <v>3</v>
      </c>
      <c r="W16" s="84"/>
      <c r="X16" s="82" t="s">
        <v>4</v>
      </c>
      <c r="Y16" s="84"/>
    </row>
    <row r="17" spans="1:25" s="3" customFormat="1" ht="138.75" customHeight="1">
      <c r="A17" s="87"/>
      <c r="B17" s="99"/>
      <c r="C17" s="100"/>
      <c r="D17" s="79" t="s">
        <v>140</v>
      </c>
      <c r="E17" s="80"/>
      <c r="F17" s="79" t="s">
        <v>136</v>
      </c>
      <c r="G17" s="80"/>
      <c r="H17" s="79" t="s">
        <v>144</v>
      </c>
      <c r="I17" s="80"/>
      <c r="J17" s="79" t="s">
        <v>143</v>
      </c>
      <c r="K17" s="80"/>
      <c r="L17" s="88" t="s">
        <v>142</v>
      </c>
      <c r="M17" s="89"/>
      <c r="N17" s="79" t="s">
        <v>141</v>
      </c>
      <c r="O17" s="80"/>
      <c r="P17" s="79" t="s">
        <v>9</v>
      </c>
      <c r="Q17" s="80"/>
      <c r="R17" s="79" t="s">
        <v>9</v>
      </c>
      <c r="S17" s="80"/>
      <c r="T17" s="90" t="s">
        <v>146</v>
      </c>
      <c r="U17" s="91"/>
      <c r="V17" s="79" t="s">
        <v>9</v>
      </c>
      <c r="W17" s="80"/>
      <c r="X17" s="79" t="s">
        <v>9</v>
      </c>
      <c r="Y17" s="80"/>
    </row>
    <row r="18" spans="1:25" ht="98.25" customHeight="1">
      <c r="A18" s="87"/>
      <c r="B18" s="99"/>
      <c r="C18" s="10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1" t="s">
        <v>64</v>
      </c>
      <c r="U18" s="71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">
      <c r="A19" s="24">
        <v>1</v>
      </c>
      <c r="B19" s="55">
        <v>2</v>
      </c>
      <c r="C19" s="62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69" t="s">
        <v>21</v>
      </c>
      <c r="U19" s="69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4.5">
      <c r="A20" s="12" t="s">
        <v>37</v>
      </c>
      <c r="B20" s="13" t="s">
        <v>38</v>
      </c>
      <c r="C20" s="63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7.413</v>
      </c>
      <c r="G20" s="29">
        <f t="shared" si="0"/>
        <v>0</v>
      </c>
      <c r="H20" s="29">
        <f t="shared" si="0"/>
        <v>0.4</v>
      </c>
      <c r="I20" s="29">
        <f t="shared" si="0"/>
        <v>0</v>
      </c>
      <c r="J20" s="29">
        <f t="shared" si="0"/>
        <v>14.7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39.397079544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>
      <c r="A21" s="15" t="s">
        <v>39</v>
      </c>
      <c r="B21" s="16" t="s">
        <v>40</v>
      </c>
      <c r="C21" s="63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>
      <c r="A22" s="15" t="s">
        <v>41</v>
      </c>
      <c r="B22" s="16" t="s">
        <v>42</v>
      </c>
      <c r="C22" s="63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0.4</v>
      </c>
      <c r="I22" s="29">
        <f t="shared" si="1"/>
        <v>0</v>
      </c>
      <c r="J22" s="29">
        <f t="shared" si="1"/>
        <v>14.7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14.201796348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84">
      <c r="A23" s="15" t="s">
        <v>43</v>
      </c>
      <c r="B23" s="16" t="s">
        <v>44</v>
      </c>
      <c r="C23" s="63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50.25">
      <c r="A24" s="15" t="s">
        <v>45</v>
      </c>
      <c r="B24" s="16" t="s">
        <v>46</v>
      </c>
      <c r="C24" s="63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7.413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25.195283196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50.25">
      <c r="A25" s="15" t="s">
        <v>47</v>
      </c>
      <c r="B25" s="16" t="s">
        <v>48</v>
      </c>
      <c r="C25" s="63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>
      <c r="A26" s="15" t="s">
        <v>49</v>
      </c>
      <c r="B26" s="16" t="s">
        <v>50</v>
      </c>
      <c r="C26" s="63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7.413</v>
      </c>
      <c r="G27" s="50">
        <f t="shared" si="3"/>
        <v>0</v>
      </c>
      <c r="H27" s="50">
        <f t="shared" si="3"/>
        <v>0.4</v>
      </c>
      <c r="I27" s="50">
        <f t="shared" si="3"/>
        <v>0</v>
      </c>
      <c r="J27" s="50">
        <f t="shared" si="3"/>
        <v>14.7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39.397079544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>
      <c r="A28" s="8" t="s">
        <v>132</v>
      </c>
      <c r="B28" s="20" t="s">
        <v>131</v>
      </c>
      <c r="C28" s="63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8" t="s">
        <v>35</v>
      </c>
      <c r="U28" s="28" t="s">
        <v>35</v>
      </c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50.25">
      <c r="A29" s="15" t="s">
        <v>73</v>
      </c>
      <c r="B29" s="20" t="s">
        <v>74</v>
      </c>
      <c r="C29" s="63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8" t="s">
        <v>35</v>
      </c>
      <c r="U29" s="28" t="s">
        <v>35</v>
      </c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4">
      <c r="A30" s="15" t="s">
        <v>76</v>
      </c>
      <c r="B30" s="20" t="s">
        <v>77</v>
      </c>
      <c r="C30" s="63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8" t="s">
        <v>35</v>
      </c>
      <c r="U30" s="28" t="s">
        <v>35</v>
      </c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.75">
      <c r="A31" s="15" t="s">
        <v>78</v>
      </c>
      <c r="B31" s="20" t="s">
        <v>79</v>
      </c>
      <c r="C31" s="63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8" t="s">
        <v>35</v>
      </c>
      <c r="U31" s="28" t="s">
        <v>35</v>
      </c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.75">
      <c r="A32" s="15" t="s">
        <v>80</v>
      </c>
      <c r="B32" s="20" t="s">
        <v>81</v>
      </c>
      <c r="C32" s="63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8" t="s">
        <v>35</v>
      </c>
      <c r="U32" s="28" t="s">
        <v>35</v>
      </c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50.25">
      <c r="A33" s="15" t="s">
        <v>82</v>
      </c>
      <c r="B33" s="20" t="s">
        <v>83</v>
      </c>
      <c r="C33" s="63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8" t="s">
        <v>35</v>
      </c>
      <c r="U33" s="28" t="s">
        <v>35</v>
      </c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4">
      <c r="A34" s="15" t="s">
        <v>84</v>
      </c>
      <c r="B34" s="20" t="s">
        <v>85</v>
      </c>
      <c r="C34" s="63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8" t="s">
        <v>35</v>
      </c>
      <c r="U34" s="28" t="s">
        <v>35</v>
      </c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50.25">
      <c r="A35" s="15" t="s">
        <v>86</v>
      </c>
      <c r="B35" s="20" t="s">
        <v>87</v>
      </c>
      <c r="C35" s="63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8" t="s">
        <v>35</v>
      </c>
      <c r="U35" s="28" t="s">
        <v>35</v>
      </c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66.75">
      <c r="A36" s="15" t="s">
        <v>88</v>
      </c>
      <c r="B36" s="20" t="s">
        <v>89</v>
      </c>
      <c r="C36" s="63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8" t="s">
        <v>35</v>
      </c>
      <c r="U36" s="28" t="s">
        <v>35</v>
      </c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50.25">
      <c r="A37" s="15" t="s">
        <v>90</v>
      </c>
      <c r="B37" s="20" t="s">
        <v>91</v>
      </c>
      <c r="C37" s="63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8" t="s">
        <v>35</v>
      </c>
      <c r="U37" s="28" t="s">
        <v>35</v>
      </c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4.25">
      <c r="A38" s="15" t="s">
        <v>90</v>
      </c>
      <c r="B38" s="20" t="s">
        <v>92</v>
      </c>
      <c r="C38" s="63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8" t="s">
        <v>35</v>
      </c>
      <c r="U38" s="28" t="s">
        <v>35</v>
      </c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7">
      <c r="A39" s="15" t="s">
        <v>90</v>
      </c>
      <c r="B39" s="20" t="s">
        <v>93</v>
      </c>
      <c r="C39" s="63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8" t="s">
        <v>35</v>
      </c>
      <c r="U39" s="28" t="s">
        <v>35</v>
      </c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7">
      <c r="A40" s="15" t="s">
        <v>90</v>
      </c>
      <c r="B40" s="20" t="s">
        <v>94</v>
      </c>
      <c r="C40" s="63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8" t="s">
        <v>35</v>
      </c>
      <c r="U40" s="28" t="s">
        <v>35</v>
      </c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50.25">
      <c r="A41" s="15" t="s">
        <v>95</v>
      </c>
      <c r="B41" s="20" t="s">
        <v>91</v>
      </c>
      <c r="C41" s="63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8" t="s">
        <v>35</v>
      </c>
      <c r="U41" s="28" t="s">
        <v>35</v>
      </c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4.25">
      <c r="A42" s="15" t="s">
        <v>95</v>
      </c>
      <c r="B42" s="20" t="s">
        <v>92</v>
      </c>
      <c r="C42" s="63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8" t="s">
        <v>35</v>
      </c>
      <c r="U42" s="28" t="s">
        <v>35</v>
      </c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7">
      <c r="A43" s="15" t="s">
        <v>95</v>
      </c>
      <c r="B43" s="20" t="s">
        <v>93</v>
      </c>
      <c r="C43" s="63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8" t="s">
        <v>35</v>
      </c>
      <c r="U43" s="28" t="s">
        <v>35</v>
      </c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7">
      <c r="A44" s="15" t="s">
        <v>95</v>
      </c>
      <c r="B44" s="20" t="s">
        <v>96</v>
      </c>
      <c r="C44" s="63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8" t="s">
        <v>35</v>
      </c>
      <c r="U44" s="28" t="s">
        <v>35</v>
      </c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7">
      <c r="A45" s="15" t="s">
        <v>97</v>
      </c>
      <c r="B45" s="20" t="s">
        <v>98</v>
      </c>
      <c r="C45" s="63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8" t="s">
        <v>35</v>
      </c>
      <c r="U45" s="28" t="s">
        <v>35</v>
      </c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4">
      <c r="A46" s="15" t="s">
        <v>99</v>
      </c>
      <c r="B46" s="20" t="s">
        <v>100</v>
      </c>
      <c r="C46" s="63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8" t="s">
        <v>35</v>
      </c>
      <c r="U46" s="28" t="s">
        <v>35</v>
      </c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100.5">
      <c r="A47" s="8" t="s">
        <v>101</v>
      </c>
      <c r="B47" s="20" t="s">
        <v>102</v>
      </c>
      <c r="C47" s="63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8" t="s">
        <v>35</v>
      </c>
      <c r="U47" s="28" t="s">
        <v>35</v>
      </c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50.25">
      <c r="A48" s="15" t="s">
        <v>32</v>
      </c>
      <c r="B48" s="20" t="s">
        <v>55</v>
      </c>
      <c r="C48" s="64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0.4</v>
      </c>
      <c r="I48" s="29">
        <f t="shared" si="4"/>
        <v>0</v>
      </c>
      <c r="J48" s="29">
        <f t="shared" si="4"/>
        <v>14.7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14.201796348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4">
      <c r="A49" s="15" t="s">
        <v>33</v>
      </c>
      <c r="B49" s="20" t="s">
        <v>56</v>
      </c>
      <c r="C49" s="64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0.4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1.6461179999999997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4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0.4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1.6461179999999997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66.75">
      <c r="A51" s="10" t="s">
        <v>34</v>
      </c>
      <c r="B51" s="67" t="s">
        <v>149</v>
      </c>
      <c r="C51" s="65" t="s">
        <v>150</v>
      </c>
      <c r="D51" s="76" t="s">
        <v>35</v>
      </c>
      <c r="E51" s="76" t="s">
        <v>35</v>
      </c>
      <c r="F51" s="76" t="s">
        <v>35</v>
      </c>
      <c r="G51" s="76" t="s">
        <v>35</v>
      </c>
      <c r="H51" s="26">
        <v>0.4</v>
      </c>
      <c r="I51" s="76" t="s">
        <v>35</v>
      </c>
      <c r="J51" s="76" t="s">
        <v>35</v>
      </c>
      <c r="K51" s="76" t="s">
        <v>35</v>
      </c>
      <c r="L51" s="76" t="s">
        <v>35</v>
      </c>
      <c r="M51" s="76" t="s">
        <v>35</v>
      </c>
      <c r="N51" s="76" t="s">
        <v>35</v>
      </c>
      <c r="O51" s="76" t="s">
        <v>35</v>
      </c>
      <c r="P51" s="76" t="s">
        <v>35</v>
      </c>
      <c r="Q51" s="76" t="s">
        <v>35</v>
      </c>
      <c r="R51" s="76" t="s">
        <v>35</v>
      </c>
      <c r="S51" s="76" t="s">
        <v>35</v>
      </c>
      <c r="T51" s="70">
        <f>1.371765*1.2</f>
        <v>1.6461179999999997</v>
      </c>
      <c r="U51" s="70" t="s">
        <v>35</v>
      </c>
      <c r="V51" s="70" t="s">
        <v>35</v>
      </c>
      <c r="W51" s="70" t="s">
        <v>35</v>
      </c>
      <c r="X51" s="70" t="s">
        <v>35</v>
      </c>
      <c r="Y51" s="70" t="s">
        <v>35</v>
      </c>
    </row>
    <row r="52" spans="1:25" s="11" customFormat="1" ht="66.75">
      <c r="A52" s="15" t="s">
        <v>135</v>
      </c>
      <c r="B52" s="56" t="s">
        <v>58</v>
      </c>
      <c r="C52" s="66" t="s">
        <v>75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</row>
    <row r="53" spans="1:25" s="11" customFormat="1" ht="50.25">
      <c r="A53" s="15" t="s">
        <v>71</v>
      </c>
      <c r="B53" s="56" t="s">
        <v>51</v>
      </c>
      <c r="C53" s="66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14.7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12.555678348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6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14.7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12.555678348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100.5">
      <c r="A55" s="25" t="s">
        <v>72</v>
      </c>
      <c r="B55" s="67" t="s">
        <v>152</v>
      </c>
      <c r="C55" s="68" t="s">
        <v>151</v>
      </c>
      <c r="D55" s="76" t="s">
        <v>35</v>
      </c>
      <c r="E55" s="76" t="s">
        <v>35</v>
      </c>
      <c r="F55" s="76" t="s">
        <v>35</v>
      </c>
      <c r="G55" s="76" t="s">
        <v>35</v>
      </c>
      <c r="H55" s="76" t="s">
        <v>35</v>
      </c>
      <c r="I55" s="76" t="s">
        <v>35</v>
      </c>
      <c r="J55" s="77">
        <v>12.7</v>
      </c>
      <c r="K55" s="76" t="s">
        <v>35</v>
      </c>
      <c r="L55" s="76" t="s">
        <v>35</v>
      </c>
      <c r="M55" s="76" t="s">
        <v>35</v>
      </c>
      <c r="N55" s="76" t="s">
        <v>35</v>
      </c>
      <c r="O55" s="76" t="s">
        <v>35</v>
      </c>
      <c r="P55" s="76" t="s">
        <v>35</v>
      </c>
      <c r="Q55" s="76" t="s">
        <v>35</v>
      </c>
      <c r="R55" s="76" t="s">
        <v>35</v>
      </c>
      <c r="S55" s="76" t="s">
        <v>35</v>
      </c>
      <c r="T55" s="70">
        <f>7.08277469*1.2</f>
        <v>8.499329628</v>
      </c>
      <c r="U55" s="76" t="s">
        <v>35</v>
      </c>
      <c r="V55" s="76" t="s">
        <v>35</v>
      </c>
      <c r="W55" s="76" t="s">
        <v>35</v>
      </c>
      <c r="X55" s="76" t="s">
        <v>35</v>
      </c>
      <c r="Y55" s="76" t="s">
        <v>35</v>
      </c>
    </row>
    <row r="56" spans="1:25" s="11" customFormat="1" ht="66.75">
      <c r="A56" s="25" t="s">
        <v>72</v>
      </c>
      <c r="B56" s="67" t="s">
        <v>153</v>
      </c>
      <c r="C56" s="65" t="s">
        <v>154</v>
      </c>
      <c r="D56" s="76" t="s">
        <v>35</v>
      </c>
      <c r="E56" s="76" t="s">
        <v>35</v>
      </c>
      <c r="F56" s="76" t="s">
        <v>35</v>
      </c>
      <c r="G56" s="76" t="s">
        <v>35</v>
      </c>
      <c r="H56" s="76" t="s">
        <v>35</v>
      </c>
      <c r="I56" s="76" t="s">
        <v>35</v>
      </c>
      <c r="J56" s="77">
        <v>2</v>
      </c>
      <c r="K56" s="76" t="s">
        <v>35</v>
      </c>
      <c r="L56" s="76" t="s">
        <v>35</v>
      </c>
      <c r="M56" s="76" t="s">
        <v>35</v>
      </c>
      <c r="N56" s="76" t="s">
        <v>35</v>
      </c>
      <c r="O56" s="76" t="s">
        <v>35</v>
      </c>
      <c r="P56" s="76" t="s">
        <v>35</v>
      </c>
      <c r="Q56" s="76" t="s">
        <v>35</v>
      </c>
      <c r="R56" s="76" t="s">
        <v>35</v>
      </c>
      <c r="S56" s="76" t="s">
        <v>35</v>
      </c>
      <c r="T56" s="70">
        <f>3.3802906*1.2</f>
        <v>4.05634872</v>
      </c>
      <c r="U56" s="76" t="s">
        <v>35</v>
      </c>
      <c r="V56" s="76" t="s">
        <v>35</v>
      </c>
      <c r="W56" s="76" t="s">
        <v>35</v>
      </c>
      <c r="X56" s="76" t="s">
        <v>35</v>
      </c>
      <c r="Y56" s="76" t="s">
        <v>35</v>
      </c>
    </row>
    <row r="57" spans="1:25" s="9" customFormat="1" ht="50.25">
      <c r="A57" s="59" t="s">
        <v>103</v>
      </c>
      <c r="B57" s="19" t="s">
        <v>104</v>
      </c>
      <c r="C57" s="64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78">
        <v>0</v>
      </c>
      <c r="U57" s="78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50.25">
      <c r="A58" s="59" t="s">
        <v>69</v>
      </c>
      <c r="B58" s="20" t="s">
        <v>70</v>
      </c>
      <c r="C58" s="64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78">
        <f>T63</f>
        <v>0</v>
      </c>
      <c r="U58" s="78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50.25">
      <c r="A59" s="59" t="s">
        <v>105</v>
      </c>
      <c r="B59" s="19" t="s">
        <v>106</v>
      </c>
      <c r="C59" s="64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78">
        <v>0</v>
      </c>
      <c r="U59" s="78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50.25">
      <c r="A60" s="59" t="s">
        <v>107</v>
      </c>
      <c r="B60" s="19" t="s">
        <v>108</v>
      </c>
      <c r="C60" s="64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78">
        <v>0</v>
      </c>
      <c r="U60" s="78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50.25">
      <c r="A61" s="59" t="s">
        <v>109</v>
      </c>
      <c r="B61" s="19" t="s">
        <v>110</v>
      </c>
      <c r="C61" s="64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78">
        <v>0</v>
      </c>
      <c r="U61" s="78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50.25">
      <c r="A62" s="59" t="s">
        <v>111</v>
      </c>
      <c r="B62" s="19" t="s">
        <v>112</v>
      </c>
      <c r="C62" s="64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78">
        <v>0</v>
      </c>
      <c r="U62" s="78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.75">
      <c r="A63" s="59" t="s">
        <v>67</v>
      </c>
      <c r="B63" s="20" t="s">
        <v>68</v>
      </c>
      <c r="C63" s="64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78">
        <v>0</v>
      </c>
      <c r="U63" s="78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66.75">
      <c r="A64" s="59" t="s">
        <v>113</v>
      </c>
      <c r="B64" s="19" t="s">
        <v>114</v>
      </c>
      <c r="C64" s="64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78">
        <v>0</v>
      </c>
      <c r="U64" s="78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50.25">
      <c r="A65" s="59" t="s">
        <v>115</v>
      </c>
      <c r="B65" s="19" t="s">
        <v>116</v>
      </c>
      <c r="C65" s="64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78">
        <v>0</v>
      </c>
      <c r="U65" s="78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.75">
      <c r="A66" s="59" t="s">
        <v>117</v>
      </c>
      <c r="B66" s="19" t="s">
        <v>118</v>
      </c>
      <c r="C66" s="64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78">
        <v>0</v>
      </c>
      <c r="U66" s="78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.75">
      <c r="A67" s="59" t="s">
        <v>119</v>
      </c>
      <c r="B67" s="19" t="s">
        <v>120</v>
      </c>
      <c r="C67" s="64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78">
        <v>0</v>
      </c>
      <c r="U67" s="78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50.25">
      <c r="A68" s="59" t="s">
        <v>121</v>
      </c>
      <c r="B68" s="19" t="s">
        <v>122</v>
      </c>
      <c r="C68" s="64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78">
        <v>0</v>
      </c>
      <c r="U68" s="78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50.25">
      <c r="A69" s="59" t="s">
        <v>123</v>
      </c>
      <c r="B69" s="19" t="s">
        <v>124</v>
      </c>
      <c r="C69" s="64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78">
        <v>0</v>
      </c>
      <c r="U69" s="78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.75">
      <c r="A70" s="59" t="s">
        <v>125</v>
      </c>
      <c r="B70" s="19" t="s">
        <v>126</v>
      </c>
      <c r="C70" s="64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78">
        <v>0</v>
      </c>
      <c r="U70" s="78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4">
      <c r="A71" s="59" t="s">
        <v>127</v>
      </c>
      <c r="B71" s="19" t="s">
        <v>128</v>
      </c>
      <c r="C71" s="64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78">
        <v>0</v>
      </c>
      <c r="U71" s="78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.75">
      <c r="A72" s="59" t="s">
        <v>129</v>
      </c>
      <c r="B72" s="19" t="s">
        <v>130</v>
      </c>
      <c r="C72" s="64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78">
        <v>0</v>
      </c>
      <c r="U72" s="78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50.25">
      <c r="A73" s="59" t="s">
        <v>53</v>
      </c>
      <c r="B73" s="58" t="s">
        <v>54</v>
      </c>
      <c r="C73" s="63" t="s">
        <v>75</v>
      </c>
      <c r="D73" s="32">
        <f aca="true" t="shared" si="9" ref="D73:Y73">SUM(D74:D75)</f>
        <v>0</v>
      </c>
      <c r="E73" s="32">
        <f t="shared" si="9"/>
        <v>0</v>
      </c>
      <c r="F73" s="32">
        <f>F74+F75</f>
        <v>7.413</v>
      </c>
      <c r="G73" s="32">
        <f t="shared" si="9"/>
        <v>0</v>
      </c>
      <c r="H73" s="32">
        <f t="shared" si="9"/>
        <v>0</v>
      </c>
      <c r="I73" s="32">
        <f t="shared" si="9"/>
        <v>0</v>
      </c>
      <c r="J73" s="32">
        <v>0</v>
      </c>
      <c r="K73" s="32">
        <f t="shared" si="9"/>
        <v>0</v>
      </c>
      <c r="L73" s="31">
        <f t="shared" si="9"/>
        <v>0</v>
      </c>
      <c r="M73" s="31">
        <f t="shared" si="9"/>
        <v>0</v>
      </c>
      <c r="N73" s="32">
        <f t="shared" si="9"/>
        <v>0</v>
      </c>
      <c r="O73" s="32">
        <f t="shared" si="9"/>
        <v>0</v>
      </c>
      <c r="P73" s="32">
        <f t="shared" si="9"/>
        <v>0</v>
      </c>
      <c r="Q73" s="32">
        <f t="shared" si="9"/>
        <v>0</v>
      </c>
      <c r="R73" s="32">
        <f t="shared" si="9"/>
        <v>0</v>
      </c>
      <c r="S73" s="32">
        <f t="shared" si="9"/>
        <v>0</v>
      </c>
      <c r="T73" s="32">
        <f t="shared" si="9"/>
        <v>25.195283196</v>
      </c>
      <c r="U73" s="32">
        <f t="shared" si="9"/>
        <v>0</v>
      </c>
      <c r="V73" s="32">
        <f t="shared" si="9"/>
        <v>0</v>
      </c>
      <c r="W73" s="32">
        <f t="shared" si="9"/>
        <v>0</v>
      </c>
      <c r="X73" s="32">
        <f t="shared" si="9"/>
        <v>0</v>
      </c>
      <c r="Y73" s="32">
        <f t="shared" si="9"/>
        <v>0</v>
      </c>
    </row>
    <row r="74" spans="1:25" s="3" customFormat="1" ht="66.75">
      <c r="A74" s="25" t="s">
        <v>145</v>
      </c>
      <c r="B74" s="67" t="s">
        <v>155</v>
      </c>
      <c r="C74" s="68" t="s">
        <v>156</v>
      </c>
      <c r="D74" s="26" t="s">
        <v>35</v>
      </c>
      <c r="E74" s="26" t="s">
        <v>35</v>
      </c>
      <c r="F74" s="26">
        <v>0.4</v>
      </c>
      <c r="G74" s="26" t="s">
        <v>35</v>
      </c>
      <c r="H74" s="26" t="s">
        <v>35</v>
      </c>
      <c r="I74" s="26" t="s">
        <v>35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70">
        <f>0.6639645*1.2</f>
        <v>0.7967574</v>
      </c>
      <c r="U74" s="70" t="s">
        <v>35</v>
      </c>
      <c r="V74" s="70" t="s">
        <v>35</v>
      </c>
      <c r="W74" s="70" t="s">
        <v>35</v>
      </c>
      <c r="X74" s="70" t="s">
        <v>35</v>
      </c>
      <c r="Y74" s="70" t="s">
        <v>35</v>
      </c>
    </row>
    <row r="75" spans="1:25" s="11" customFormat="1" ht="117">
      <c r="A75" s="25" t="s">
        <v>145</v>
      </c>
      <c r="B75" s="67" t="s">
        <v>157</v>
      </c>
      <c r="C75" s="65" t="s">
        <v>158</v>
      </c>
      <c r="D75" s="26" t="s">
        <v>35</v>
      </c>
      <c r="E75" s="26" t="s">
        <v>35</v>
      </c>
      <c r="F75" s="26">
        <v>7.013</v>
      </c>
      <c r="G75" s="26" t="s">
        <v>35</v>
      </c>
      <c r="H75" s="26" t="s">
        <v>35</v>
      </c>
      <c r="I75" s="26" t="s">
        <v>35</v>
      </c>
      <c r="J75" s="26" t="s">
        <v>35</v>
      </c>
      <c r="K75" s="26" t="s">
        <v>35</v>
      </c>
      <c r="L75" s="26" t="s">
        <v>35</v>
      </c>
      <c r="M75" s="26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70">
        <f>20.33210483*1.2</f>
        <v>24.398525795999998</v>
      </c>
      <c r="U75" s="70" t="s">
        <v>35</v>
      </c>
      <c r="V75" s="70" t="s">
        <v>35</v>
      </c>
      <c r="W75" s="70" t="s">
        <v>35</v>
      </c>
      <c r="X75" s="70" t="s">
        <v>35</v>
      </c>
      <c r="Y75" s="70" t="s">
        <v>35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" right="0" top="0" bottom="0" header="0.31496062992125984" footer="0.11811023622047245"/>
  <pageSetup fitToHeight="3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2018-05-29T11:07:54Z</cp:lastPrinted>
  <dcterms:created xsi:type="dcterms:W3CDTF">2009-07-27T10:10:26Z</dcterms:created>
  <dcterms:modified xsi:type="dcterms:W3CDTF">2019-09-30T07:40:56Z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DZQQNTZWJNVN-2-2752</vt:lpwstr>
  </property>
  <property fmtid="{D5CDD505-2E9C-101B-9397-08002B2CF9AE}" pid="4" name="_dlc_DocIdItemGu">
    <vt:lpwstr>dd7a1724-ecf2-40c6-a3fd-a08fb3089765</vt:lpwstr>
  </property>
  <property fmtid="{D5CDD505-2E9C-101B-9397-08002B2CF9AE}" pid="5" name="_dlc_DocIdU">
    <vt:lpwstr>http://info.kom-tech.ru:8090/_layouts/DocIdRedir.aspx?ID=DZQQNTZWJNVN-2-2752, DZQQNTZWJNVN-2-2752</vt:lpwstr>
  </property>
  <property fmtid="{D5CDD505-2E9C-101B-9397-08002B2CF9AE}" pid="6" name="u">
    <vt:lpwstr/>
  </property>
</Properties>
</file>